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3"/>
  </bookViews>
  <sheets>
    <sheet name="cat B 2016" sheetId="1" r:id="rId1"/>
    <sheet name="cat B 2017" sheetId="2" r:id="rId2"/>
    <sheet name="cat A" sheetId="3" r:id="rId3"/>
    <sheet name="cat C" sheetId="4" r:id="rId4"/>
  </sheets>
  <definedNames/>
  <calcPr fullCalcOnLoad="1"/>
</workbook>
</file>

<file path=xl/sharedStrings.xml><?xml version="1.0" encoding="utf-8"?>
<sst xmlns="http://schemas.openxmlformats.org/spreadsheetml/2006/main" count="184" uniqueCount="43">
  <si>
    <t>ANNEE 2016</t>
  </si>
  <si>
    <t>Catégorie B - Agents titulaires</t>
  </si>
  <si>
    <t>AGENTS</t>
  </si>
  <si>
    <t>TPP</t>
  </si>
  <si>
    <t>RAFP plafonné</t>
  </si>
  <si>
    <t>Charges patro supp</t>
  </si>
  <si>
    <t>RAFP en moins</t>
  </si>
  <si>
    <t>DELTA INDICE / TPP</t>
  </si>
  <si>
    <t>TOTAL DEPENSES</t>
  </si>
  <si>
    <t>OUI</t>
  </si>
  <si>
    <t>NON</t>
  </si>
  <si>
    <t>TOTAL</t>
  </si>
  <si>
    <t>Catégorie B - Agents non titulaires</t>
  </si>
  <si>
    <t>GAUDIN</t>
  </si>
  <si>
    <t>Sacha</t>
  </si>
  <si>
    <t>RAMOND</t>
  </si>
  <si>
    <t>Mélanie</t>
  </si>
  <si>
    <t xml:space="preserve">IMPACT FINANCIER PPCR </t>
  </si>
  <si>
    <t>Plafond annuel des agents de catégorie B soit 23,17 € x12 mois = 278 € pour un temps complet</t>
  </si>
  <si>
    <t>Vérifier si l'agent atteint le plafond RAFP (pour rappel 20 % du traitement indiciaire cumulé)</t>
  </si>
  <si>
    <t>Case 3 x par le pourcentage des charges patronales</t>
  </si>
  <si>
    <t>Case 4 x par pourcentage RAFP dans la limite du plafond (écréter si dépassement)</t>
  </si>
  <si>
    <t>Case vide si l'agent atteint le plafond</t>
  </si>
  <si>
    <t xml:space="preserve">Différence entre la case 3 et la case 1 </t>
  </si>
  <si>
    <t>cumul de la case 4 (charges patronales) et la case 6 (delta indice / tpp)</t>
  </si>
  <si>
    <t>NOM</t>
  </si>
  <si>
    <t>PRENOM</t>
  </si>
  <si>
    <t>REVALORISATION INDICIAIRE</t>
  </si>
  <si>
    <t>1*</t>
  </si>
  <si>
    <t>2*</t>
  </si>
  <si>
    <t>3*</t>
  </si>
  <si>
    <t>4*</t>
  </si>
  <si>
    <t>5*</t>
  </si>
  <si>
    <t>6*</t>
  </si>
  <si>
    <t>7*</t>
  </si>
  <si>
    <t>ANNEE 2017</t>
  </si>
  <si>
    <t>Catégorie C - Agents titulaires</t>
  </si>
  <si>
    <t>Catégorie A - Agents titulaires</t>
  </si>
  <si>
    <t>Pour les agents de catégorie B - 6 points soit : 6 points x 4,6303 (valeur au 01/01/2016) = 27,78 € x 12 = 333,36 €</t>
  </si>
  <si>
    <t>Plafond annuel des agents de catégorie A soit 13,92 € x12 mois = 167 € pour un temps complet</t>
  </si>
  <si>
    <t>Plafond annuel des agents de catégorie C soit 13,92 € x12 mois = 167 € pour un temps complet</t>
  </si>
  <si>
    <t>Pour les agents de catégorie B - 6 points soit : 6 points x 4,65807 (valeur au 01/01/2016) = 27,95 € x 12 = 335,38 €</t>
  </si>
  <si>
    <t>Pour les agents de catégorie A - 4 points soit : 4 points x 4,65807 (valeur au 01/01/2016) = 18,63 € x 12 = 223,59 €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</si>
</sst>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10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36" fillId="0" borderId="19" xfId="0" applyNumberFormat="1" applyFont="1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31</xdr:row>
      <xdr:rowOff>152400</xdr:rowOff>
    </xdr:from>
    <xdr:to>
      <xdr:col>9</xdr:col>
      <xdr:colOff>552450</xdr:colOff>
      <xdr:row>35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" y="5486400"/>
          <a:ext cx="7000875" cy="676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transfert primes/point pour les agents de catégorie B est égal à 5 points tandis que le nombre de points attribués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cadre de la revalorisation indiciaire est égal à 6 points. Cette différence permet d'absorber le montant des charges supplémentaires généré par le dispositif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31</xdr:row>
      <xdr:rowOff>152400</xdr:rowOff>
    </xdr:from>
    <xdr:to>
      <xdr:col>9</xdr:col>
      <xdr:colOff>552450</xdr:colOff>
      <xdr:row>35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" y="5486400"/>
          <a:ext cx="7000875" cy="676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transfert primes/point pour les agents de catégorie B est égal à 5 points tandis que le nombre de points attribués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cadre de la revalorisation indiciaire est égal à 6 points. Cette différence permet d'absorber le montant des charges supplémentaires généré par le dispositif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31</xdr:row>
      <xdr:rowOff>152400</xdr:rowOff>
    </xdr:from>
    <xdr:to>
      <xdr:col>9</xdr:col>
      <xdr:colOff>552450</xdr:colOff>
      <xdr:row>35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" y="5486400"/>
          <a:ext cx="7000875" cy="676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transfert primes/point pour les agents de catégorie B est égal à 5 points tandis que le nombre de points attribués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cadre de la revalorisation indiciaire est égal à 6 points. Cette différence permet d'absorber le montant des charges supplémentaires généré par le dispositif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31</xdr:row>
      <xdr:rowOff>152400</xdr:rowOff>
    </xdr:from>
    <xdr:to>
      <xdr:col>9</xdr:col>
      <xdr:colOff>552450</xdr:colOff>
      <xdr:row>35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" y="5486400"/>
          <a:ext cx="7000875" cy="676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ATTENTION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transfert primes/point pour les agents de catégorie B est égal à 5 points tandis que le nombre de points attribués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cadre de la revalorisation indiciaire est égal à 6 points. Cette différence permet d'absorber le montant des charges supplémentaires généré par le dispositif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E13" sqref="E13:E15"/>
    </sheetView>
  </sheetViews>
  <sheetFormatPr defaultColWidth="11.421875" defaultRowHeight="15"/>
  <cols>
    <col min="1" max="1" width="13.8515625" style="0" customWidth="1"/>
    <col min="2" max="2" width="10.7109375" style="0" customWidth="1"/>
  </cols>
  <sheetData>
    <row r="3" spans="1:11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9" ht="18.75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ht="15">
      <c r="A7" s="2" t="s">
        <v>1</v>
      </c>
    </row>
    <row r="8" ht="15">
      <c r="A8" s="2"/>
    </row>
    <row r="9" spans="1:9" ht="15">
      <c r="A9" s="2"/>
      <c r="C9" s="28" t="s">
        <v>28</v>
      </c>
      <c r="D9" s="28" t="s">
        <v>29</v>
      </c>
      <c r="E9" s="28" t="s">
        <v>30</v>
      </c>
      <c r="F9" s="28" t="s">
        <v>31</v>
      </c>
      <c r="G9" s="28" t="s">
        <v>32</v>
      </c>
      <c r="H9" s="28" t="s">
        <v>33</v>
      </c>
      <c r="I9" s="28" t="s">
        <v>34</v>
      </c>
    </row>
    <row r="10" ht="15.75" thickBot="1"/>
    <row r="11" spans="1:9" s="3" customFormat="1" ht="30" customHeight="1">
      <c r="A11" s="30" t="s">
        <v>2</v>
      </c>
      <c r="B11" s="31"/>
      <c r="C11" s="37" t="s">
        <v>3</v>
      </c>
      <c r="D11" s="37" t="s">
        <v>4</v>
      </c>
      <c r="E11" s="37" t="s">
        <v>27</v>
      </c>
      <c r="F11" s="25" t="s">
        <v>5</v>
      </c>
      <c r="G11" s="25" t="s">
        <v>6</v>
      </c>
      <c r="H11" s="37" t="s">
        <v>7</v>
      </c>
      <c r="I11" s="39" t="s">
        <v>8</v>
      </c>
    </row>
    <row r="12" spans="1:9" s="5" customFormat="1" ht="15.75" thickBot="1">
      <c r="A12" s="26" t="s">
        <v>25</v>
      </c>
      <c r="B12" s="27" t="s">
        <v>26</v>
      </c>
      <c r="C12" s="38"/>
      <c r="D12" s="38"/>
      <c r="E12" s="38"/>
      <c r="F12" s="4">
        <v>0.5075</v>
      </c>
      <c r="G12" s="4">
        <v>0.05</v>
      </c>
      <c r="H12" s="38"/>
      <c r="I12" s="40"/>
    </row>
    <row r="13" spans="1:9" ht="15">
      <c r="A13" s="6"/>
      <c r="B13" s="7"/>
      <c r="C13" s="8">
        <v>-254.17</v>
      </c>
      <c r="D13" s="9" t="s">
        <v>9</v>
      </c>
      <c r="E13" s="8">
        <f>E14*32/35</f>
        <v>304.7862857142857</v>
      </c>
      <c r="F13" s="10">
        <f>E13*F12</f>
        <v>154.67904</v>
      </c>
      <c r="G13" s="10"/>
      <c r="H13" s="8">
        <f>E13+C13</f>
        <v>50.61628571428574</v>
      </c>
      <c r="I13" s="11">
        <f>F13+H13</f>
        <v>205.29532571428572</v>
      </c>
    </row>
    <row r="14" spans="1:9" ht="15">
      <c r="A14" s="12"/>
      <c r="B14" s="13"/>
      <c r="C14" s="14">
        <v>-278</v>
      </c>
      <c r="D14" s="15" t="s">
        <v>10</v>
      </c>
      <c r="E14" s="13">
        <v>333.36</v>
      </c>
      <c r="F14" s="16">
        <f>E14*F12</f>
        <v>169.18019999999999</v>
      </c>
      <c r="G14" s="16">
        <f>C14*G12</f>
        <v>-13.9</v>
      </c>
      <c r="H14" s="13">
        <f>E14+C14</f>
        <v>55.360000000000014</v>
      </c>
      <c r="I14" s="17">
        <f>F14+G14+H14</f>
        <v>210.6402</v>
      </c>
    </row>
    <row r="15" spans="1:9" ht="15.75" thickBot="1">
      <c r="A15" s="18"/>
      <c r="B15" s="19"/>
      <c r="C15" s="20">
        <v>-278</v>
      </c>
      <c r="D15" s="21" t="s">
        <v>10</v>
      </c>
      <c r="E15" s="19">
        <v>333.36</v>
      </c>
      <c r="F15" s="22">
        <f>E15*F12</f>
        <v>169.18019999999999</v>
      </c>
      <c r="G15" s="22">
        <f>C15*G12</f>
        <v>-13.9</v>
      </c>
      <c r="H15" s="19">
        <f>E15+C15</f>
        <v>55.360000000000014</v>
      </c>
      <c r="I15" s="23">
        <f>F15+G15+H15</f>
        <v>210.6402</v>
      </c>
    </row>
    <row r="16" spans="1:9" s="5" customFormat="1" ht="16.5" thickBot="1" thickTop="1">
      <c r="A16" s="33" t="s">
        <v>11</v>
      </c>
      <c r="B16" s="34"/>
      <c r="C16" s="34"/>
      <c r="D16" s="34"/>
      <c r="E16" s="34"/>
      <c r="F16" s="34"/>
      <c r="G16" s="34"/>
      <c r="H16" s="35"/>
      <c r="I16" s="24">
        <f>SUM(I13:I15)</f>
        <v>626.5757257142857</v>
      </c>
    </row>
    <row r="17" ht="15" customHeight="1" hidden="1">
      <c r="A17" s="2" t="s">
        <v>12</v>
      </c>
    </row>
    <row r="18" ht="15" customHeight="1" hidden="1">
      <c r="A18" s="2"/>
    </row>
    <row r="19" spans="1:2" ht="15" customHeight="1" hidden="1">
      <c r="A19" s="36" t="s">
        <v>2</v>
      </c>
      <c r="B19" s="36"/>
    </row>
    <row r="20" spans="1:2" ht="15" customHeight="1" hidden="1">
      <c r="A20" t="s">
        <v>13</v>
      </c>
      <c r="B20" t="s">
        <v>14</v>
      </c>
    </row>
    <row r="21" spans="1:2" ht="15" customHeight="1" hidden="1">
      <c r="A21" t="s">
        <v>15</v>
      </c>
      <c r="B21" t="s">
        <v>16</v>
      </c>
    </row>
    <row r="23" spans="2:3" ht="15">
      <c r="B23" s="28" t="s">
        <v>28</v>
      </c>
      <c r="C23" t="s">
        <v>18</v>
      </c>
    </row>
    <row r="24" spans="2:3" ht="15">
      <c r="B24" s="28" t="s">
        <v>29</v>
      </c>
      <c r="C24" t="s">
        <v>19</v>
      </c>
    </row>
    <row r="25" spans="2:3" ht="15">
      <c r="B25" s="28" t="s">
        <v>30</v>
      </c>
      <c r="C25" t="s">
        <v>38</v>
      </c>
    </row>
    <row r="26" spans="2:3" ht="15">
      <c r="B26" s="28" t="s">
        <v>31</v>
      </c>
      <c r="C26" t="s">
        <v>20</v>
      </c>
    </row>
    <row r="27" spans="2:3" ht="15">
      <c r="B27" s="28" t="s">
        <v>32</v>
      </c>
      <c r="C27" t="s">
        <v>21</v>
      </c>
    </row>
    <row r="28" spans="2:3" ht="15">
      <c r="B28" s="28" t="s">
        <v>32</v>
      </c>
      <c r="C28" t="s">
        <v>22</v>
      </c>
    </row>
    <row r="29" spans="2:3" ht="15">
      <c r="B29" s="28" t="s">
        <v>33</v>
      </c>
      <c r="C29" t="s">
        <v>23</v>
      </c>
    </row>
    <row r="30" spans="2:3" ht="15">
      <c r="B30" s="28" t="s">
        <v>34</v>
      </c>
      <c r="C30" t="s">
        <v>24</v>
      </c>
    </row>
  </sheetData>
  <sheetProtection/>
  <mergeCells count="10">
    <mergeCell ref="A11:B11"/>
    <mergeCell ref="A3:K3"/>
    <mergeCell ref="A5:K5"/>
    <mergeCell ref="A16:H16"/>
    <mergeCell ref="A19:B19"/>
    <mergeCell ref="C11:C12"/>
    <mergeCell ref="D11:D12"/>
    <mergeCell ref="E11:E12"/>
    <mergeCell ref="H11:H12"/>
    <mergeCell ref="I11:I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13.8515625" style="0" customWidth="1"/>
    <col min="2" max="2" width="10.7109375" style="0" customWidth="1"/>
  </cols>
  <sheetData>
    <row r="3" spans="1:11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9" ht="18.75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ht="15">
      <c r="A7" s="2" t="s">
        <v>1</v>
      </c>
    </row>
    <row r="8" ht="15">
      <c r="A8" s="2"/>
    </row>
    <row r="9" spans="1:9" ht="15">
      <c r="A9" s="2"/>
      <c r="C9" s="28" t="s">
        <v>28</v>
      </c>
      <c r="D9" s="28" t="s">
        <v>29</v>
      </c>
      <c r="E9" s="28" t="s">
        <v>30</v>
      </c>
      <c r="F9" s="28" t="s">
        <v>31</v>
      </c>
      <c r="G9" s="28" t="s">
        <v>32</v>
      </c>
      <c r="H9" s="28" t="s">
        <v>33</v>
      </c>
      <c r="I9" s="28" t="s">
        <v>34</v>
      </c>
    </row>
    <row r="10" ht="15.75" thickBot="1"/>
    <row r="11" spans="1:9" s="3" customFormat="1" ht="30" customHeight="1">
      <c r="A11" s="30" t="s">
        <v>2</v>
      </c>
      <c r="B11" s="31"/>
      <c r="C11" s="37" t="s">
        <v>3</v>
      </c>
      <c r="D11" s="37" t="s">
        <v>4</v>
      </c>
      <c r="E11" s="37" t="s">
        <v>27</v>
      </c>
      <c r="F11" s="25" t="s">
        <v>5</v>
      </c>
      <c r="G11" s="25" t="s">
        <v>6</v>
      </c>
      <c r="H11" s="37" t="s">
        <v>7</v>
      </c>
      <c r="I11" s="39" t="s">
        <v>8</v>
      </c>
    </row>
    <row r="12" spans="1:9" s="5" customFormat="1" ht="15.75" thickBot="1">
      <c r="A12" s="26" t="s">
        <v>25</v>
      </c>
      <c r="B12" s="27" t="s">
        <v>26</v>
      </c>
      <c r="C12" s="38"/>
      <c r="D12" s="38"/>
      <c r="E12" s="38"/>
      <c r="F12" s="4">
        <v>0.508</v>
      </c>
      <c r="G12" s="4">
        <v>0.05</v>
      </c>
      <c r="H12" s="38"/>
      <c r="I12" s="40"/>
    </row>
    <row r="13" spans="1:9" ht="15">
      <c r="A13" s="6"/>
      <c r="B13" s="7"/>
      <c r="C13" s="8">
        <f>C14*32/35</f>
        <v>-254.17142857142858</v>
      </c>
      <c r="D13" s="9" t="s">
        <v>9</v>
      </c>
      <c r="E13" s="8">
        <f>E14*32/35</f>
        <v>306.63442285714285</v>
      </c>
      <c r="F13" s="10">
        <f>E13*F12</f>
        <v>155.77028681142858</v>
      </c>
      <c r="G13" s="10"/>
      <c r="H13" s="8">
        <f>E13+C13</f>
        <v>52.462994285714274</v>
      </c>
      <c r="I13" s="11">
        <f>F13+H13</f>
        <v>208.23328109714285</v>
      </c>
    </row>
    <row r="14" spans="1:9" ht="15">
      <c r="A14" s="12"/>
      <c r="B14" s="13"/>
      <c r="C14" s="14">
        <v>-278</v>
      </c>
      <c r="D14" s="15" t="s">
        <v>10</v>
      </c>
      <c r="E14" s="14">
        <f>6*55.8969</f>
        <v>335.3814</v>
      </c>
      <c r="F14" s="16">
        <f>E14*F12</f>
        <v>170.3737512</v>
      </c>
      <c r="G14" s="16">
        <f>C14*G12</f>
        <v>-13.9</v>
      </c>
      <c r="H14" s="13">
        <f>E14+C14</f>
        <v>57.381399999999985</v>
      </c>
      <c r="I14" s="17">
        <f>F14+G14+H14</f>
        <v>213.85515119999997</v>
      </c>
    </row>
    <row r="15" spans="1:9" ht="15.75" thickBot="1">
      <c r="A15" s="18"/>
      <c r="B15" s="19"/>
      <c r="C15" s="20">
        <v>-278</v>
      </c>
      <c r="D15" s="21" t="s">
        <v>10</v>
      </c>
      <c r="E15" s="20">
        <f>6*55.8969</f>
        <v>335.3814</v>
      </c>
      <c r="F15" s="22">
        <f>E15*F12</f>
        <v>170.3737512</v>
      </c>
      <c r="G15" s="22">
        <f>C15*G12</f>
        <v>-13.9</v>
      </c>
      <c r="H15" s="19">
        <f>E15+C15</f>
        <v>57.381399999999985</v>
      </c>
      <c r="I15" s="23">
        <f>F15+G15+H15</f>
        <v>213.85515119999997</v>
      </c>
    </row>
    <row r="16" spans="1:9" s="5" customFormat="1" ht="16.5" thickBot="1" thickTop="1">
      <c r="A16" s="33" t="s">
        <v>11</v>
      </c>
      <c r="B16" s="34"/>
      <c r="C16" s="34"/>
      <c r="D16" s="34"/>
      <c r="E16" s="34"/>
      <c r="F16" s="34"/>
      <c r="G16" s="34"/>
      <c r="H16" s="35"/>
      <c r="I16" s="24">
        <f>SUM(I13:I15)</f>
        <v>635.9435834971428</v>
      </c>
    </row>
    <row r="17" ht="15" customHeight="1" hidden="1">
      <c r="A17" s="2" t="s">
        <v>12</v>
      </c>
    </row>
    <row r="18" ht="15" customHeight="1" hidden="1">
      <c r="A18" s="2"/>
    </row>
    <row r="19" spans="1:2" ht="15" customHeight="1" hidden="1">
      <c r="A19" s="36" t="s">
        <v>2</v>
      </c>
      <c r="B19" s="36"/>
    </row>
    <row r="20" spans="1:2" ht="15" customHeight="1" hidden="1">
      <c r="A20" t="s">
        <v>13</v>
      </c>
      <c r="B20" t="s">
        <v>14</v>
      </c>
    </row>
    <row r="21" spans="1:2" ht="15" customHeight="1" hidden="1">
      <c r="A21" t="s">
        <v>15</v>
      </c>
      <c r="B21" t="s">
        <v>16</v>
      </c>
    </row>
    <row r="23" spans="2:3" ht="15">
      <c r="B23" s="28" t="s">
        <v>28</v>
      </c>
      <c r="C23" t="s">
        <v>18</v>
      </c>
    </row>
    <row r="24" spans="2:3" ht="15">
      <c r="B24" s="28" t="s">
        <v>29</v>
      </c>
      <c r="C24" t="s">
        <v>19</v>
      </c>
    </row>
    <row r="25" spans="2:3" ht="15">
      <c r="B25" s="28" t="s">
        <v>30</v>
      </c>
      <c r="C25" t="s">
        <v>41</v>
      </c>
    </row>
    <row r="26" spans="2:3" ht="15">
      <c r="B26" s="28" t="s">
        <v>31</v>
      </c>
      <c r="C26" t="s">
        <v>20</v>
      </c>
    </row>
    <row r="27" spans="2:3" ht="15">
      <c r="B27" s="28" t="s">
        <v>32</v>
      </c>
      <c r="C27" t="s">
        <v>21</v>
      </c>
    </row>
    <row r="28" spans="2:3" ht="15">
      <c r="B28" s="28" t="s">
        <v>32</v>
      </c>
      <c r="C28" t="s">
        <v>22</v>
      </c>
    </row>
    <row r="29" spans="2:3" ht="15">
      <c r="B29" s="28" t="s">
        <v>33</v>
      </c>
      <c r="C29" t="s">
        <v>23</v>
      </c>
    </row>
    <row r="30" spans="2:3" ht="15">
      <c r="B30" s="28" t="s">
        <v>34</v>
      </c>
      <c r="C30" t="s">
        <v>24</v>
      </c>
    </row>
  </sheetData>
  <sheetProtection/>
  <mergeCells count="10">
    <mergeCell ref="A16:H16"/>
    <mergeCell ref="A19:B19"/>
    <mergeCell ref="A3:K3"/>
    <mergeCell ref="A5:K5"/>
    <mergeCell ref="A11:B11"/>
    <mergeCell ref="C11:C12"/>
    <mergeCell ref="D11:D12"/>
    <mergeCell ref="E11:E12"/>
    <mergeCell ref="H11:H12"/>
    <mergeCell ref="I11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13.8515625" style="0" customWidth="1"/>
    <col min="2" max="2" width="10.7109375" style="0" customWidth="1"/>
  </cols>
  <sheetData>
    <row r="3" spans="1:11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9" ht="18.75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ht="15">
      <c r="A7" s="2" t="s">
        <v>37</v>
      </c>
    </row>
    <row r="8" ht="15">
      <c r="A8" s="2"/>
    </row>
    <row r="9" spans="1:9" ht="15">
      <c r="A9" s="2"/>
      <c r="C9" s="28" t="s">
        <v>28</v>
      </c>
      <c r="D9" s="28" t="s">
        <v>29</v>
      </c>
      <c r="E9" s="28" t="s">
        <v>30</v>
      </c>
      <c r="F9" s="28" t="s">
        <v>31</v>
      </c>
      <c r="G9" s="28" t="s">
        <v>32</v>
      </c>
      <c r="H9" s="28" t="s">
        <v>33</v>
      </c>
      <c r="I9" s="28" t="s">
        <v>34</v>
      </c>
    </row>
    <row r="10" ht="15.75" thickBot="1"/>
    <row r="11" spans="1:9" s="3" customFormat="1" ht="30">
      <c r="A11" s="41" t="s">
        <v>2</v>
      </c>
      <c r="B11" s="42"/>
      <c r="C11" s="43" t="s">
        <v>3</v>
      </c>
      <c r="D11" s="43" t="s">
        <v>4</v>
      </c>
      <c r="E11" s="43" t="s">
        <v>27</v>
      </c>
      <c r="F11" s="25" t="s">
        <v>5</v>
      </c>
      <c r="G11" s="25" t="s">
        <v>6</v>
      </c>
      <c r="H11" s="43" t="s">
        <v>7</v>
      </c>
      <c r="I11" s="45" t="s">
        <v>8</v>
      </c>
    </row>
    <row r="12" spans="1:9" s="5" customFormat="1" ht="15.75" thickBot="1">
      <c r="A12" s="26" t="s">
        <v>25</v>
      </c>
      <c r="B12" s="27" t="s">
        <v>26</v>
      </c>
      <c r="C12" s="44"/>
      <c r="D12" s="44"/>
      <c r="E12" s="44"/>
      <c r="F12" s="4">
        <v>0.508</v>
      </c>
      <c r="G12" s="4">
        <v>0.05</v>
      </c>
      <c r="H12" s="44"/>
      <c r="I12" s="46"/>
    </row>
    <row r="13" spans="1:9" ht="15">
      <c r="A13" s="6"/>
      <c r="B13" s="7"/>
      <c r="C13" s="8">
        <f>-167*32/35</f>
        <v>-152.68571428571428</v>
      </c>
      <c r="D13" s="9" t="s">
        <v>9</v>
      </c>
      <c r="E13" s="8">
        <f>4*55.8969*32/35</f>
        <v>204.42294857142858</v>
      </c>
      <c r="F13" s="10">
        <f>E13*F12</f>
        <v>103.84685787428572</v>
      </c>
      <c r="G13" s="10"/>
      <c r="H13" s="8">
        <f>E13+C13</f>
        <v>51.737234285714294</v>
      </c>
      <c r="I13" s="11">
        <f>F13+H13</f>
        <v>155.58409216</v>
      </c>
    </row>
    <row r="14" spans="1:9" ht="15">
      <c r="A14" s="12"/>
      <c r="B14" s="13"/>
      <c r="C14" s="14">
        <v>-167</v>
      </c>
      <c r="D14" s="15" t="s">
        <v>10</v>
      </c>
      <c r="E14" s="14">
        <f>4*55.8969</f>
        <v>223.5876</v>
      </c>
      <c r="F14" s="16">
        <f>E14*F12</f>
        <v>113.5825008</v>
      </c>
      <c r="G14" s="16">
        <f>C14*G12</f>
        <v>-8.35</v>
      </c>
      <c r="H14" s="13">
        <f>E14+C14</f>
        <v>56.58760000000001</v>
      </c>
      <c r="I14" s="17">
        <f>F14+G14+H14</f>
        <v>161.82010080000003</v>
      </c>
    </row>
    <row r="15" spans="1:9" ht="15.75" thickBot="1">
      <c r="A15" s="18"/>
      <c r="B15" s="19"/>
      <c r="C15" s="20">
        <v>-167</v>
      </c>
      <c r="D15" s="21" t="s">
        <v>10</v>
      </c>
      <c r="E15" s="14">
        <f>4*55.8969</f>
        <v>223.5876</v>
      </c>
      <c r="F15" s="22">
        <f>E15*F12</f>
        <v>113.5825008</v>
      </c>
      <c r="G15" s="22">
        <f>C15*G12</f>
        <v>-8.35</v>
      </c>
      <c r="H15" s="19">
        <f>E15+C15</f>
        <v>56.58760000000001</v>
      </c>
      <c r="I15" s="23">
        <f>F15+G15+H15</f>
        <v>161.82010080000003</v>
      </c>
    </row>
    <row r="16" spans="1:9" s="5" customFormat="1" ht="16.5" thickBot="1" thickTop="1">
      <c r="A16" s="33" t="s">
        <v>11</v>
      </c>
      <c r="B16" s="34"/>
      <c r="C16" s="34"/>
      <c r="D16" s="34"/>
      <c r="E16" s="34"/>
      <c r="F16" s="34"/>
      <c r="G16" s="34"/>
      <c r="H16" s="35"/>
      <c r="I16" s="24">
        <f>SUM(I13:I15)</f>
        <v>479.2242937600001</v>
      </c>
    </row>
    <row r="17" ht="15" hidden="1">
      <c r="A17" s="2" t="s">
        <v>12</v>
      </c>
    </row>
    <row r="18" ht="15" hidden="1">
      <c r="A18" s="2"/>
    </row>
    <row r="19" spans="1:2" ht="15" hidden="1">
      <c r="A19" s="36" t="s">
        <v>2</v>
      </c>
      <c r="B19" s="36"/>
    </row>
    <row r="20" spans="1:2" ht="15" hidden="1">
      <c r="A20" t="s">
        <v>13</v>
      </c>
      <c r="B20" t="s">
        <v>14</v>
      </c>
    </row>
    <row r="21" spans="1:2" ht="15" hidden="1">
      <c r="A21" t="s">
        <v>15</v>
      </c>
      <c r="B21" t="s">
        <v>16</v>
      </c>
    </row>
    <row r="23" spans="2:3" ht="15">
      <c r="B23" s="28" t="s">
        <v>28</v>
      </c>
      <c r="C23" t="s">
        <v>39</v>
      </c>
    </row>
    <row r="24" spans="2:3" ht="15">
      <c r="B24" s="28" t="s">
        <v>29</v>
      </c>
      <c r="C24" t="s">
        <v>19</v>
      </c>
    </row>
    <row r="25" spans="2:3" ht="15">
      <c r="B25" s="28" t="s">
        <v>30</v>
      </c>
      <c r="C25" t="s">
        <v>42</v>
      </c>
    </row>
    <row r="26" spans="2:3" ht="15">
      <c r="B26" s="28" t="s">
        <v>31</v>
      </c>
      <c r="C26" t="s">
        <v>20</v>
      </c>
    </row>
    <row r="27" spans="2:3" ht="15">
      <c r="B27" s="28" t="s">
        <v>32</v>
      </c>
      <c r="C27" t="s">
        <v>21</v>
      </c>
    </row>
    <row r="28" spans="2:3" ht="15">
      <c r="B28" s="28" t="s">
        <v>32</v>
      </c>
      <c r="C28" t="s">
        <v>22</v>
      </c>
    </row>
    <row r="29" spans="2:3" ht="15">
      <c r="B29" s="28" t="s">
        <v>33</v>
      </c>
      <c r="C29" t="s">
        <v>23</v>
      </c>
    </row>
    <row r="30" spans="2:3" ht="15">
      <c r="B30" s="28" t="s">
        <v>34</v>
      </c>
      <c r="C30" t="s">
        <v>24</v>
      </c>
    </row>
  </sheetData>
  <sheetProtection/>
  <mergeCells count="10">
    <mergeCell ref="A16:H16"/>
    <mergeCell ref="A19:B19"/>
    <mergeCell ref="A3:K3"/>
    <mergeCell ref="A5:K5"/>
    <mergeCell ref="A11:B11"/>
    <mergeCell ref="C11:C12"/>
    <mergeCell ref="D11:D12"/>
    <mergeCell ref="E11:E12"/>
    <mergeCell ref="H11:H12"/>
    <mergeCell ref="I11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4">
      <selection activeCell="O31" sqref="O31"/>
    </sheetView>
  </sheetViews>
  <sheetFormatPr defaultColWidth="11.421875" defaultRowHeight="15"/>
  <cols>
    <col min="1" max="1" width="13.8515625" style="0" customWidth="1"/>
    <col min="2" max="2" width="10.7109375" style="0" customWidth="1"/>
  </cols>
  <sheetData>
    <row r="3" spans="1:11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9" ht="18.75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ht="15">
      <c r="A7" s="2" t="s">
        <v>36</v>
      </c>
    </row>
    <row r="8" ht="15">
      <c r="A8" s="2"/>
    </row>
    <row r="9" spans="1:9" ht="15">
      <c r="A9" s="2"/>
      <c r="C9" s="28" t="s">
        <v>28</v>
      </c>
      <c r="D9" s="28" t="s">
        <v>29</v>
      </c>
      <c r="E9" s="28" t="s">
        <v>30</v>
      </c>
      <c r="F9" s="28" t="s">
        <v>31</v>
      </c>
      <c r="G9" s="28" t="s">
        <v>32</v>
      </c>
      <c r="H9" s="28" t="s">
        <v>33</v>
      </c>
      <c r="I9" s="28" t="s">
        <v>34</v>
      </c>
    </row>
    <row r="10" ht="15.75" thickBot="1"/>
    <row r="11" spans="1:9" s="3" customFormat="1" ht="30">
      <c r="A11" s="41" t="s">
        <v>2</v>
      </c>
      <c r="B11" s="42"/>
      <c r="C11" s="43" t="s">
        <v>3</v>
      </c>
      <c r="D11" s="43" t="s">
        <v>4</v>
      </c>
      <c r="E11" s="43" t="s">
        <v>27</v>
      </c>
      <c r="F11" s="29" t="s">
        <v>5</v>
      </c>
      <c r="G11" s="29" t="s">
        <v>6</v>
      </c>
      <c r="H11" s="43" t="s">
        <v>7</v>
      </c>
      <c r="I11" s="45" t="s">
        <v>8</v>
      </c>
    </row>
    <row r="12" spans="1:9" s="5" customFormat="1" ht="15.75" thickBot="1">
      <c r="A12" s="26" t="s">
        <v>25</v>
      </c>
      <c r="B12" s="27" t="s">
        <v>26</v>
      </c>
      <c r="C12" s="44"/>
      <c r="D12" s="44"/>
      <c r="E12" s="44"/>
      <c r="F12" s="4">
        <v>0.508</v>
      </c>
      <c r="G12" s="4">
        <v>0.05</v>
      </c>
      <c r="H12" s="44"/>
      <c r="I12" s="46"/>
    </row>
    <row r="13" spans="1:9" ht="15">
      <c r="A13" s="6"/>
      <c r="B13" s="7"/>
      <c r="C13" s="8">
        <f>C14*32/35</f>
        <v>-152.68571428571428</v>
      </c>
      <c r="D13" s="9" t="s">
        <v>9</v>
      </c>
      <c r="E13" s="8">
        <f>E14*32/35</f>
        <v>204.42272914285715</v>
      </c>
      <c r="F13" s="10">
        <f>E13*F12</f>
        <v>103.84674640457143</v>
      </c>
      <c r="G13" s="10"/>
      <c r="H13" s="8">
        <f>E13+C13</f>
        <v>51.73701485714287</v>
      </c>
      <c r="I13" s="11">
        <f>F13+H13</f>
        <v>155.5837612617143</v>
      </c>
    </row>
    <row r="14" spans="1:9" ht="15">
      <c r="A14" s="12"/>
      <c r="B14" s="13"/>
      <c r="C14" s="14">
        <v>-167</v>
      </c>
      <c r="D14" s="15" t="s">
        <v>10</v>
      </c>
      <c r="E14" s="14">
        <f>4*4.65807*12</f>
        <v>223.58736000000002</v>
      </c>
      <c r="F14" s="16">
        <f>E14*F12</f>
        <v>113.58237888000001</v>
      </c>
      <c r="G14" s="16">
        <f>C14*G12</f>
        <v>-8.35</v>
      </c>
      <c r="H14" s="13">
        <f>E14+C14</f>
        <v>56.58736000000002</v>
      </c>
      <c r="I14" s="17">
        <f>F14+G14+H14</f>
        <v>161.81973888000005</v>
      </c>
    </row>
    <row r="15" spans="1:9" ht="15.75" thickBot="1">
      <c r="A15" s="18"/>
      <c r="B15" s="19"/>
      <c r="C15" s="20">
        <v>-167</v>
      </c>
      <c r="D15" s="21" t="s">
        <v>10</v>
      </c>
      <c r="E15" s="14">
        <f>4*4.65807*12</f>
        <v>223.58736000000002</v>
      </c>
      <c r="F15" s="22">
        <f>E15*F12</f>
        <v>113.58237888000001</v>
      </c>
      <c r="G15" s="22">
        <f>C15*G12</f>
        <v>-8.35</v>
      </c>
      <c r="H15" s="19">
        <f>E15+C15</f>
        <v>56.58736000000002</v>
      </c>
      <c r="I15" s="23">
        <f>F15+G15+H15</f>
        <v>161.81973888000005</v>
      </c>
    </row>
    <row r="16" spans="1:9" s="5" customFormat="1" ht="16.5" thickBot="1" thickTop="1">
      <c r="A16" s="33" t="s">
        <v>11</v>
      </c>
      <c r="B16" s="34"/>
      <c r="C16" s="34"/>
      <c r="D16" s="34"/>
      <c r="E16" s="34"/>
      <c r="F16" s="34"/>
      <c r="G16" s="34"/>
      <c r="H16" s="35"/>
      <c r="I16" s="24">
        <f>SUM(I13:I15)</f>
        <v>479.2232390217144</v>
      </c>
    </row>
    <row r="17" ht="15" hidden="1">
      <c r="A17" s="2" t="s">
        <v>12</v>
      </c>
    </row>
    <row r="18" ht="15" hidden="1">
      <c r="A18" s="2"/>
    </row>
    <row r="19" spans="1:2" ht="15" hidden="1">
      <c r="A19" s="36" t="s">
        <v>2</v>
      </c>
      <c r="B19" s="36"/>
    </row>
    <row r="20" spans="1:2" ht="15" hidden="1">
      <c r="A20" t="s">
        <v>13</v>
      </c>
      <c r="B20" t="s">
        <v>14</v>
      </c>
    </row>
    <row r="21" spans="1:2" ht="15" hidden="1">
      <c r="A21" t="s">
        <v>15</v>
      </c>
      <c r="B21" t="s">
        <v>16</v>
      </c>
    </row>
    <row r="23" spans="2:3" ht="15">
      <c r="B23" s="28" t="s">
        <v>28</v>
      </c>
      <c r="C23" t="s">
        <v>40</v>
      </c>
    </row>
    <row r="24" spans="2:3" ht="15">
      <c r="B24" s="28" t="s">
        <v>29</v>
      </c>
      <c r="C24" t="s">
        <v>19</v>
      </c>
    </row>
    <row r="25" spans="2:3" ht="15">
      <c r="B25" s="28" t="s">
        <v>30</v>
      </c>
      <c r="C25" t="s">
        <v>42</v>
      </c>
    </row>
    <row r="26" spans="2:3" ht="15">
      <c r="B26" s="28" t="s">
        <v>31</v>
      </c>
      <c r="C26" t="s">
        <v>20</v>
      </c>
    </row>
    <row r="27" spans="2:3" ht="15">
      <c r="B27" s="28" t="s">
        <v>32</v>
      </c>
      <c r="C27" t="s">
        <v>21</v>
      </c>
    </row>
    <row r="28" spans="2:3" ht="15">
      <c r="B28" s="28" t="s">
        <v>32</v>
      </c>
      <c r="C28" t="s">
        <v>22</v>
      </c>
    </row>
    <row r="29" spans="2:3" ht="15">
      <c r="B29" s="28" t="s">
        <v>33</v>
      </c>
      <c r="C29" t="s">
        <v>23</v>
      </c>
    </row>
    <row r="30" spans="2:3" ht="15">
      <c r="B30" s="28" t="s">
        <v>34</v>
      </c>
      <c r="C30" t="s">
        <v>24</v>
      </c>
    </row>
  </sheetData>
  <sheetProtection/>
  <mergeCells count="10">
    <mergeCell ref="A16:H16"/>
    <mergeCell ref="A19:B19"/>
    <mergeCell ref="A3:K3"/>
    <mergeCell ref="A5:K5"/>
    <mergeCell ref="A11:B11"/>
    <mergeCell ref="C11:C12"/>
    <mergeCell ref="D11:D12"/>
    <mergeCell ref="E11:E12"/>
    <mergeCell ref="H11:H12"/>
    <mergeCell ref="I11:I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paie2</dc:creator>
  <cp:keywords/>
  <dc:description/>
  <cp:lastModifiedBy>paie2</cp:lastModifiedBy>
  <cp:lastPrinted>2016-09-20T09:45:17Z</cp:lastPrinted>
  <dcterms:created xsi:type="dcterms:W3CDTF">2016-09-19T08:31:22Z</dcterms:created>
  <dcterms:modified xsi:type="dcterms:W3CDTF">2017-01-05T14:55:31Z</dcterms:modified>
  <cp:category/>
  <cp:version/>
  <cp:contentType/>
  <cp:contentStatus/>
</cp:coreProperties>
</file>